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495" activeTab="1"/>
  </bookViews>
  <sheets>
    <sheet name="Прайс Boldrex нерж." sheetId="1" r:id="rId1"/>
    <sheet name="Прайс Boldrex прочее " sheetId="2" r:id="rId2"/>
    <sheet name="Прайс аксессуары" sheetId="3" r:id="rId3"/>
    <sheet name="Аэрозоли консерваторы" sheetId="4" r:id="rId4"/>
    <sheet name="Обезжириватель Boldrex" sheetId="5" r:id="rId5"/>
  </sheets>
  <calcPr calcId="124519"/>
</workbook>
</file>

<file path=xl/calcChain.xml><?xml version="1.0" encoding="utf-8"?>
<calcChain xmlns="http://schemas.openxmlformats.org/spreadsheetml/2006/main">
  <c r="J8" i="5"/>
  <c r="H8"/>
  <c r="G8"/>
  <c r="F8"/>
  <c r="E8"/>
  <c r="D8"/>
  <c r="J7"/>
  <c r="H7"/>
  <c r="G7"/>
  <c r="F7"/>
  <c r="E7"/>
  <c r="D7"/>
  <c r="J6"/>
  <c r="H6"/>
  <c r="G6"/>
  <c r="F6"/>
  <c r="E6"/>
  <c r="D6"/>
  <c r="J5"/>
  <c r="I5"/>
  <c r="H5"/>
  <c r="G5"/>
  <c r="F5"/>
  <c r="E5"/>
  <c r="D5"/>
  <c r="K12" i="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6"/>
  <c r="I6"/>
  <c r="G6"/>
  <c r="E6"/>
  <c r="K5"/>
  <c r="I5"/>
  <c r="G5"/>
  <c r="E5"/>
  <c r="J19" i="1"/>
  <c r="I19"/>
  <c r="H19"/>
  <c r="G19"/>
  <c r="F19"/>
  <c r="E19"/>
  <c r="D19"/>
  <c r="J17"/>
  <c r="I17"/>
  <c r="H17"/>
  <c r="G17"/>
  <c r="F17"/>
  <c r="E17"/>
  <c r="D17"/>
  <c r="J16"/>
  <c r="I16"/>
  <c r="H16"/>
  <c r="G16"/>
  <c r="F16"/>
  <c r="E16"/>
  <c r="D16"/>
  <c r="J14"/>
  <c r="I14"/>
  <c r="H14"/>
  <c r="G14"/>
  <c r="F14"/>
  <c r="E14"/>
  <c r="D14"/>
  <c r="J10"/>
  <c r="I10"/>
  <c r="H10"/>
  <c r="G10"/>
  <c r="F10"/>
  <c r="E10"/>
  <c r="D10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</calcChain>
</file>

<file path=xl/sharedStrings.xml><?xml version="1.0" encoding="utf-8"?>
<sst xmlns="http://schemas.openxmlformats.org/spreadsheetml/2006/main" count="118" uniqueCount="61">
  <si>
    <t>Наименование</t>
  </si>
  <si>
    <t>Дистрибьютор</t>
  </si>
  <si>
    <t>РРЦ для конечного потребителя</t>
  </si>
  <si>
    <t>Вес, кг</t>
  </si>
  <si>
    <t>1-3 банки / 1 канистра</t>
  </si>
  <si>
    <t xml:space="preserve">4-30 банок  /                                2-4 канистры </t>
  </si>
  <si>
    <t>30 банки и более /                                5 канистры и более</t>
  </si>
  <si>
    <t>руб/кг</t>
  </si>
  <si>
    <t>руб/шт.</t>
  </si>
  <si>
    <t>ТРАВИЛЬНЫЕ ПАСТЫ</t>
  </si>
  <si>
    <t>Травильная паста Boldrex Red Line</t>
  </si>
  <si>
    <t>Травильная паста Boldrex Light Line</t>
  </si>
  <si>
    <t>Травильный гель Boldrex Silver Line</t>
  </si>
  <si>
    <t>ТРАВИЛЬНЫЕ СПРЕИ (Pickling spray)</t>
  </si>
  <si>
    <t>Травильный спрей Boldrex Pickling Spray W</t>
  </si>
  <si>
    <t>ТРАВИЛЬНАЯ ВАННА (Pickling Bath)</t>
  </si>
  <si>
    <t>Травильная ванна Boldrex Pickling Bath</t>
  </si>
  <si>
    <t>ПАССИВАТОРЫ  (Passivation)</t>
  </si>
  <si>
    <t xml:space="preserve">Пассиватор Boldrex Passivator A                              </t>
  </si>
  <si>
    <t>ОЧИЩАЮЩИЕ СРЕДСТВА (Cleaning)</t>
  </si>
  <si>
    <t xml:space="preserve">Очиститель Boldrex Cleaner N </t>
  </si>
  <si>
    <t>Очиститель Boldrex Cleaner S</t>
  </si>
  <si>
    <t>НЕЙТРАЛИЗАТОР</t>
  </si>
  <si>
    <t>Нейтрализатор Boldrex</t>
  </si>
  <si>
    <t>АКСЕССУАРЫ</t>
  </si>
  <si>
    <t>Кисть круглая 30мм</t>
  </si>
  <si>
    <t>Смывка сверхбыстрая универсальная для удаления старой краски Boldrex MIRAGE (0,5кг)</t>
  </si>
  <si>
    <t>Смывка сверхбыстрая универсальная для удаления старой краски Boldrex MIRAGE (10кг)</t>
  </si>
  <si>
    <t>Смывка-гель сверхбыстрая универсальная для удаления старой краски Boldrex MIRAGE (1,6кг)</t>
  </si>
  <si>
    <t>Смывка для удаления автомобильной краски Boldrex MIRAGE AUTO (тригер 0,5кг)</t>
  </si>
  <si>
    <t>Смывка для удаления автомобильной краски Boldrex MIRAGE AUTO (10кг)</t>
  </si>
  <si>
    <t>Консерватор металла (преобразователь ржавчины) Boldrex</t>
  </si>
  <si>
    <t xml:space="preserve"> 2-4 шт.</t>
  </si>
  <si>
    <t xml:space="preserve">4-30 шт. </t>
  </si>
  <si>
    <t>более 30 шт.</t>
  </si>
  <si>
    <t xml:space="preserve">Кисть кислотостойкая 30мм </t>
  </si>
  <si>
    <t>Перчатки защитные AlphaTec (для работы с химией)</t>
  </si>
  <si>
    <t>Очки защитные Boldrex</t>
  </si>
  <si>
    <t xml:space="preserve">Респиратор </t>
  </si>
  <si>
    <t>Полумаска с фильтрами</t>
  </si>
  <si>
    <t>Костюм защитный от легких химикатов и брызг</t>
  </si>
  <si>
    <t>Костюм химической защиты</t>
  </si>
  <si>
    <t>Распылитель кислотный  1,5л.</t>
  </si>
  <si>
    <t>Распылитель кислотный  6л.</t>
  </si>
  <si>
    <t>Щетка из нержавеющей стали</t>
  </si>
  <si>
    <t>Круг зачистной нейлоновый 125х13х22 FUTURA CLEAN (для обработки нерж. Стали)</t>
  </si>
  <si>
    <t xml:space="preserve">1-12 банок </t>
  </si>
  <si>
    <t>12-36 банок</t>
  </si>
  <si>
    <t>48 банок и более</t>
  </si>
  <si>
    <t xml:space="preserve">Спрей преобразователь ржавчины (консерватор металла) Boldrex 520мл </t>
  </si>
  <si>
    <t>Консерватор сварочных швов Fonwelder (масляный)</t>
  </si>
  <si>
    <t xml:space="preserve">Спрей универсальный консерватор Boldrex (масляный) 520мл </t>
  </si>
  <si>
    <t>5 тригеров / 1 канистра</t>
  </si>
  <si>
    <t xml:space="preserve">5-10 тригеров  /                                2-4 канистры </t>
  </si>
  <si>
    <t>15 и более тригеров /                                5 канистры и более</t>
  </si>
  <si>
    <t>Обезжириватель нейтральный Boldrex (0,5кг)</t>
  </si>
  <si>
    <t>Обезжириватель нейтральный Boldrex (10кг)</t>
  </si>
  <si>
    <t>Обезжириватель нейтральный Boldrex (20 кг)</t>
  </si>
  <si>
    <t>Обезжириватель нейтральный Boldrex (30 кг)</t>
  </si>
  <si>
    <t>Компания ООО ТД "Пегас" приглашает к сотрудничеству партнёров в регионах России и странах СНГ.
Мы гарантируем высокое качество продукта, техническую поддержку, раздаточно - рекламный материал.</t>
  </si>
  <si>
    <t>Компания ООО ТД "Пегас"приглашает к сотрудничеству партнёров в регионах России и странах СНГ.
Мы гарантируем высокое качество продукта, техническую поддержку, раздаточно - рекламный материал.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</si>
</sst>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charset val="204"/>
      <scheme val="minor"/>
    </font>
    <font>
      <b/>
      <sz val="10"/>
      <name val="Arial"/>
      <charset val="204"/>
    </font>
    <font>
      <sz val="10"/>
      <name val="Arial"/>
      <charset val="204"/>
    </font>
    <font>
      <sz val="11"/>
      <name val="Calibri"/>
      <charset val="204"/>
      <scheme val="minor"/>
    </font>
    <font>
      <b/>
      <sz val="10"/>
      <name val="Arial"/>
      <charset val="134"/>
    </font>
    <font>
      <b/>
      <sz val="12"/>
      <name val="Arial"/>
      <charset val="134"/>
    </font>
    <font>
      <sz val="9"/>
      <name val="Arial"/>
      <charset val="204"/>
    </font>
    <font>
      <b/>
      <sz val="9"/>
      <name val="Helv"/>
      <charset val="134"/>
    </font>
    <font>
      <sz val="9"/>
      <color theme="1"/>
      <name val="Arial"/>
      <charset val="204"/>
    </font>
    <font>
      <sz val="9"/>
      <name val="Helv"/>
      <charset val="134"/>
    </font>
    <font>
      <sz val="10"/>
      <color indexed="10"/>
      <name val="Arial"/>
      <charset val="134"/>
    </font>
    <font>
      <sz val="10"/>
      <color indexed="8"/>
      <name val="Arial"/>
      <charset val="134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" fontId="10" fillId="10" borderId="40" applyNumberFormat="0" applyProtection="0">
      <alignment horizontal="right" vertical="center"/>
    </xf>
    <xf numFmtId="0" fontId="2" fillId="0" borderId="0"/>
    <xf numFmtId="0" fontId="2" fillId="12" borderId="40" applyNumberFormat="0" applyProtection="0">
      <alignment horizontal="left" vertical="center" indent="1"/>
    </xf>
    <xf numFmtId="4" fontId="11" fillId="11" borderId="40" applyNumberFormat="0" applyProtection="0">
      <alignment horizontal="left" vertical="center" indent="1"/>
    </xf>
    <xf numFmtId="4" fontId="11" fillId="10" borderId="40" applyNumberFormat="0" applyProtection="0">
      <alignment horizontal="right" vertical="center"/>
    </xf>
    <xf numFmtId="4" fontId="11" fillId="11" borderId="40" applyNumberForma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12" borderId="40" applyNumberFormat="0" applyProtection="0">
      <alignment horizontal="left" vertical="center" indent="1"/>
    </xf>
    <xf numFmtId="4" fontId="11" fillId="11" borderId="40" applyNumberFormat="0" applyProtection="0">
      <alignment horizontal="left" vertical="center" indent="1"/>
    </xf>
    <xf numFmtId="0" fontId="2" fillId="12" borderId="40" applyNumberFormat="0" applyProtection="0">
      <alignment horizontal="left" vertical="center" indent="1"/>
    </xf>
  </cellStyleXfs>
  <cellXfs count="116">
    <xf numFmtId="0" fontId="0" fillId="0" borderId="0" xfId="0"/>
    <xf numFmtId="0" fontId="2" fillId="2" borderId="2" xfId="7" applyFont="1" applyFill="1" applyBorder="1" applyAlignment="1">
      <alignment horizontal="center"/>
    </xf>
    <xf numFmtId="0" fontId="1" fillId="2" borderId="2" xfId="7" applyFont="1" applyFill="1" applyBorder="1" applyAlignment="1">
      <alignment horizontal="center" vertical="center"/>
    </xf>
    <xf numFmtId="2" fontId="1" fillId="2" borderId="9" xfId="7" applyNumberFormat="1" applyFont="1" applyFill="1" applyBorder="1" applyAlignment="1">
      <alignment horizontal="center"/>
    </xf>
    <xf numFmtId="2" fontId="1" fillId="3" borderId="10" xfId="7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wrapText="1"/>
    </xf>
    <xf numFmtId="0" fontId="0" fillId="0" borderId="11" xfId="0" applyBorder="1"/>
    <xf numFmtId="4" fontId="0" fillId="0" borderId="0" xfId="0" applyNumberFormat="1"/>
    <xf numFmtId="4" fontId="2" fillId="5" borderId="11" xfId="7" applyNumberFormat="1" applyFont="1" applyFill="1" applyBorder="1" applyAlignment="1">
      <alignment horizontal="center"/>
    </xf>
    <xf numFmtId="4" fontId="0" fillId="0" borderId="11" xfId="0" applyNumberFormat="1" applyBorder="1"/>
    <xf numFmtId="2" fontId="1" fillId="3" borderId="16" xfId="7" applyNumberFormat="1" applyFont="1" applyFill="1" applyBorder="1" applyAlignment="1">
      <alignment horizontal="center"/>
    </xf>
    <xf numFmtId="2" fontId="1" fillId="2" borderId="17" xfId="7" applyNumberFormat="1" applyFont="1" applyFill="1" applyBorder="1" applyAlignment="1">
      <alignment horizontal="center"/>
    </xf>
    <xf numFmtId="4" fontId="4" fillId="5" borderId="11" xfId="7" applyNumberFormat="1" applyFont="1" applyFill="1" applyBorder="1" applyAlignment="1">
      <alignment horizontal="center"/>
    </xf>
    <xf numFmtId="4" fontId="2" fillId="3" borderId="11" xfId="7" applyNumberFormat="1" applyFont="1" applyFill="1" applyBorder="1" applyAlignment="1">
      <alignment horizontal="center"/>
    </xf>
    <xf numFmtId="0" fontId="0" fillId="0" borderId="11" xfId="0" applyFill="1" applyBorder="1" applyAlignment="1">
      <alignment wrapText="1"/>
    </xf>
    <xf numFmtId="2" fontId="0" fillId="0" borderId="11" xfId="0" applyNumberFormat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2" fillId="3" borderId="18" xfId="7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2" fontId="5" fillId="3" borderId="19" xfId="7" applyNumberFormat="1" applyFont="1" applyFill="1" applyBorder="1" applyAlignment="1">
      <alignment horizontal="center" vertical="center"/>
    </xf>
    <xf numFmtId="2" fontId="2" fillId="0" borderId="11" xfId="7" applyNumberFormat="1" applyFont="1" applyFill="1" applyBorder="1" applyAlignment="1">
      <alignment horizontal="center" vertical="center"/>
    </xf>
    <xf numFmtId="0" fontId="1" fillId="7" borderId="6" xfId="7" applyFont="1" applyFill="1" applyBorder="1" applyAlignment="1">
      <alignment horizontal="center" vertical="center" wrapText="1"/>
    </xf>
    <xf numFmtId="0" fontId="1" fillId="7" borderId="15" xfId="7" applyFont="1" applyFill="1" applyBorder="1" applyAlignment="1">
      <alignment horizontal="center" vertical="center" wrapText="1"/>
    </xf>
    <xf numFmtId="2" fontId="1" fillId="7" borderId="21" xfId="7" applyNumberFormat="1" applyFont="1" applyFill="1" applyBorder="1" applyAlignment="1">
      <alignment horizontal="center"/>
    </xf>
    <xf numFmtId="2" fontId="1" fillId="7" borderId="22" xfId="7" applyNumberFormat="1" applyFont="1" applyFill="1" applyBorder="1" applyAlignment="1">
      <alignment horizontal="center"/>
    </xf>
    <xf numFmtId="2" fontId="1" fillId="7" borderId="23" xfId="7" applyNumberFormat="1" applyFont="1" applyFill="1" applyBorder="1" applyAlignment="1">
      <alignment horizontal="center"/>
    </xf>
    <xf numFmtId="2" fontId="1" fillId="6" borderId="22" xfId="7" applyNumberFormat="1" applyFont="1" applyFill="1" applyBorder="1" applyAlignment="1">
      <alignment horizontal="center"/>
    </xf>
    <xf numFmtId="0" fontId="6" fillId="0" borderId="24" xfId="7" applyFont="1" applyFill="1" applyBorder="1"/>
    <xf numFmtId="0" fontId="7" fillId="0" borderId="25" xfId="2" applyFont="1" applyFill="1" applyBorder="1" applyAlignment="1">
      <alignment horizontal="center"/>
    </xf>
    <xf numFmtId="2" fontId="2" fillId="7" borderId="10" xfId="7" applyNumberFormat="1" applyFont="1" applyFill="1" applyBorder="1" applyAlignment="1">
      <alignment horizontal="center"/>
    </xf>
    <xf numFmtId="2" fontId="1" fillId="7" borderId="10" xfId="7" applyNumberFormat="1" applyFont="1" applyFill="1" applyBorder="1" applyAlignment="1">
      <alignment horizontal="center"/>
    </xf>
    <xf numFmtId="4" fontId="2" fillId="6" borderId="26" xfId="7" applyNumberFormat="1" applyFont="1" applyFill="1" applyBorder="1" applyAlignment="1">
      <alignment horizontal="center"/>
    </xf>
    <xf numFmtId="0" fontId="6" fillId="0" borderId="24" xfId="7" applyFont="1" applyFill="1" applyBorder="1" applyAlignment="1">
      <alignment wrapText="1"/>
    </xf>
    <xf numFmtId="164" fontId="6" fillId="0" borderId="27" xfId="7" applyNumberFormat="1" applyFont="1" applyFill="1" applyBorder="1" applyAlignment="1">
      <alignment horizontal="center"/>
    </xf>
    <xf numFmtId="4" fontId="2" fillId="7" borderId="18" xfId="7" applyNumberFormat="1" applyFont="1" applyFill="1" applyBorder="1" applyAlignment="1">
      <alignment horizontal="center"/>
    </xf>
    <xf numFmtId="4" fontId="5" fillId="7" borderId="18" xfId="7" applyNumberFormat="1" applyFont="1" applyFill="1" applyBorder="1" applyAlignment="1">
      <alignment horizontal="center"/>
    </xf>
    <xf numFmtId="4" fontId="2" fillId="6" borderId="18" xfId="7" applyNumberFormat="1" applyFont="1" applyFill="1" applyBorder="1" applyAlignment="1">
      <alignment horizontal="center"/>
    </xf>
    <xf numFmtId="0" fontId="6" fillId="0" borderId="28" xfId="7" applyFont="1" applyFill="1" applyBorder="1"/>
    <xf numFmtId="0" fontId="6" fillId="0" borderId="28" xfId="7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164" fontId="6" fillId="0" borderId="30" xfId="7" applyNumberFormat="1" applyFont="1" applyFill="1" applyBorder="1" applyAlignment="1">
      <alignment horizontal="center"/>
    </xf>
    <xf numFmtId="4" fontId="2" fillId="7" borderId="20" xfId="7" applyNumberFormat="1" applyFont="1" applyFill="1" applyBorder="1" applyAlignment="1">
      <alignment horizontal="center"/>
    </xf>
    <xf numFmtId="4" fontId="5" fillId="7" borderId="20" xfId="7" applyNumberFormat="1" applyFont="1" applyFill="1" applyBorder="1" applyAlignment="1">
      <alignment horizontal="center"/>
    </xf>
    <xf numFmtId="4" fontId="2" fillId="6" borderId="20" xfId="7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2" fontId="2" fillId="3" borderId="11" xfId="7" applyNumberFormat="1" applyFont="1" applyFill="1" applyBorder="1" applyAlignment="1">
      <alignment horizontal="center" vertical="center"/>
    </xf>
    <xf numFmtId="2" fontId="1" fillId="8" borderId="21" xfId="7" applyNumberFormat="1" applyFont="1" applyFill="1" applyBorder="1" applyAlignment="1">
      <alignment horizontal="center"/>
    </xf>
    <xf numFmtId="2" fontId="1" fillId="9" borderId="21" xfId="7" applyNumberFormat="1" applyFont="1" applyFill="1" applyBorder="1" applyAlignment="1">
      <alignment horizontal="center"/>
    </xf>
    <xf numFmtId="2" fontId="1" fillId="8" borderId="32" xfId="7" applyNumberFormat="1" applyFont="1" applyFill="1" applyBorder="1" applyAlignment="1">
      <alignment horizontal="center"/>
    </xf>
    <xf numFmtId="2" fontId="1" fillId="9" borderId="22" xfId="7" applyNumberFormat="1" applyFont="1" applyFill="1" applyBorder="1" applyAlignment="1">
      <alignment horizontal="center"/>
    </xf>
    <xf numFmtId="0" fontId="1" fillId="0" borderId="33" xfId="7" applyFont="1" applyFill="1" applyBorder="1" applyAlignment="1">
      <alignment horizontal="left"/>
    </xf>
    <xf numFmtId="2" fontId="9" fillId="0" borderId="9" xfId="7" applyNumberFormat="1" applyFont="1" applyFill="1" applyBorder="1" applyAlignment="1">
      <alignment horizontal="center"/>
    </xf>
    <xf numFmtId="2" fontId="9" fillId="9" borderId="10" xfId="7" applyNumberFormat="1" applyFont="1" applyFill="1" applyBorder="1" applyAlignment="1">
      <alignment horizontal="center"/>
    </xf>
    <xf numFmtId="2" fontId="9" fillId="0" borderId="34" xfId="7" applyNumberFormat="1" applyFont="1" applyFill="1" applyBorder="1" applyAlignment="1">
      <alignment horizontal="center"/>
    </xf>
    <xf numFmtId="2" fontId="2" fillId="0" borderId="9" xfId="7" applyNumberFormat="1" applyFont="1" applyFill="1" applyBorder="1" applyAlignment="1"/>
    <xf numFmtId="2" fontId="2" fillId="0" borderId="35" xfId="7" applyNumberFormat="1" applyFont="1" applyFill="1" applyBorder="1" applyAlignment="1">
      <alignment horizontal="center"/>
    </xf>
    <xf numFmtId="4" fontId="2" fillId="9" borderId="18" xfId="7" applyNumberFormat="1" applyFont="1" applyFill="1" applyBorder="1" applyAlignment="1">
      <alignment horizontal="center"/>
    </xf>
    <xf numFmtId="4" fontId="2" fillId="0" borderId="24" xfId="7" applyNumberFormat="1" applyFont="1" applyFill="1" applyBorder="1" applyAlignment="1">
      <alignment horizontal="center"/>
    </xf>
    <xf numFmtId="0" fontId="1" fillId="0" borderId="36" xfId="7" applyFont="1" applyFill="1" applyBorder="1"/>
    <xf numFmtId="0" fontId="1" fillId="0" borderId="24" xfId="7" applyFont="1" applyFill="1" applyBorder="1"/>
    <xf numFmtId="0" fontId="1" fillId="0" borderId="24" xfId="7" applyFont="1" applyFill="1" applyBorder="1" applyAlignment="1">
      <alignment horizontal="left"/>
    </xf>
    <xf numFmtId="2" fontId="1" fillId="9" borderId="23" xfId="7" applyNumberFormat="1" applyFont="1" applyFill="1" applyBorder="1" applyAlignment="1">
      <alignment horizontal="center"/>
    </xf>
    <xf numFmtId="2" fontId="1" fillId="8" borderId="37" xfId="7" applyNumberFormat="1" applyFont="1" applyFill="1" applyBorder="1" applyAlignment="1">
      <alignment horizontal="center"/>
    </xf>
    <xf numFmtId="2" fontId="1" fillId="8" borderId="22" xfId="7" applyNumberFormat="1" applyFont="1" applyFill="1" applyBorder="1" applyAlignment="1">
      <alignment horizontal="center"/>
    </xf>
    <xf numFmtId="2" fontId="4" fillId="9" borderId="10" xfId="7" applyNumberFormat="1" applyFont="1" applyFill="1" applyBorder="1" applyAlignment="1"/>
    <xf numFmtId="0" fontId="2" fillId="0" borderId="38" xfId="7" applyFont="1" applyFill="1" applyBorder="1"/>
    <xf numFmtId="4" fontId="2" fillId="8" borderId="26" xfId="7" applyNumberFormat="1" applyFont="1" applyFill="1" applyBorder="1"/>
    <xf numFmtId="4" fontId="5" fillId="9" borderId="18" xfId="7" applyNumberFormat="1" applyFont="1" applyFill="1" applyBorder="1" applyAlignment="1">
      <alignment horizontal="center"/>
    </xf>
    <xf numFmtId="2" fontId="2" fillId="0" borderId="39" xfId="7" applyNumberFormat="1" applyFont="1" applyFill="1" applyBorder="1" applyAlignment="1">
      <alignment horizontal="center"/>
    </xf>
    <xf numFmtId="4" fontId="2" fillId="8" borderId="18" xfId="7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 wrapText="1"/>
    </xf>
    <xf numFmtId="0" fontId="0" fillId="0" borderId="41" xfId="0" applyBorder="1"/>
    <xf numFmtId="4" fontId="0" fillId="0" borderId="41" xfId="0" applyNumberFormat="1" applyBorder="1"/>
    <xf numFmtId="0" fontId="12" fillId="0" borderId="42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1" fillId="8" borderId="1" xfId="7" applyFont="1" applyFill="1" applyBorder="1" applyAlignment="1">
      <alignment horizontal="center" vertical="center"/>
    </xf>
    <xf numFmtId="0" fontId="1" fillId="8" borderId="3" xfId="7" applyFont="1" applyFill="1" applyBorder="1" applyAlignment="1">
      <alignment horizontal="center" vertical="center"/>
    </xf>
    <xf numFmtId="0" fontId="1" fillId="8" borderId="7" xfId="7" applyFont="1" applyFill="1" applyBorder="1" applyAlignment="1">
      <alignment horizontal="center" vertical="center"/>
    </xf>
    <xf numFmtId="2" fontId="1" fillId="8" borderId="9" xfId="7" applyNumberFormat="1" applyFont="1" applyFill="1" applyBorder="1" applyAlignment="1">
      <alignment horizontal="center" vertical="center" wrapText="1"/>
    </xf>
    <xf numFmtId="2" fontId="1" fillId="8" borderId="10" xfId="7" applyNumberFormat="1" applyFont="1" applyFill="1" applyBorder="1" applyAlignment="1">
      <alignment horizontal="center" vertical="center" wrapText="1"/>
    </xf>
    <xf numFmtId="2" fontId="1" fillId="8" borderId="29" xfId="7" applyNumberFormat="1" applyFont="1" applyFill="1" applyBorder="1" applyAlignment="1">
      <alignment horizontal="center" vertical="center" wrapText="1"/>
    </xf>
    <xf numFmtId="2" fontId="1" fillId="8" borderId="20" xfId="7" applyNumberFormat="1" applyFont="1" applyFill="1" applyBorder="1" applyAlignment="1">
      <alignment horizontal="center" vertical="center" wrapText="1"/>
    </xf>
    <xf numFmtId="0" fontId="1" fillId="8" borderId="5" xfId="7" applyFont="1" applyFill="1" applyBorder="1" applyAlignment="1">
      <alignment horizontal="center" vertical="center"/>
    </xf>
    <xf numFmtId="0" fontId="1" fillId="8" borderId="15" xfId="7" applyFont="1" applyFill="1" applyBorder="1" applyAlignment="1">
      <alignment horizontal="center" vertical="center"/>
    </xf>
    <xf numFmtId="0" fontId="1" fillId="8" borderId="6" xfId="7" applyFont="1" applyFill="1" applyBorder="1" applyAlignment="1">
      <alignment horizontal="center" vertical="center"/>
    </xf>
    <xf numFmtId="0" fontId="1" fillId="9" borderId="5" xfId="7" applyFont="1" applyFill="1" applyBorder="1" applyAlignment="1">
      <alignment horizontal="center" vertical="center" wrapText="1"/>
    </xf>
    <xf numFmtId="0" fontId="1" fillId="9" borderId="6" xfId="7" applyFont="1" applyFill="1" applyBorder="1" applyAlignment="1">
      <alignment horizontal="center" vertical="center" wrapText="1"/>
    </xf>
    <xf numFmtId="0" fontId="1" fillId="9" borderId="15" xfId="7" applyFont="1" applyFill="1" applyBorder="1" applyAlignment="1">
      <alignment horizontal="center" vertical="center" wrapText="1"/>
    </xf>
    <xf numFmtId="0" fontId="1" fillId="2" borderId="4" xfId="7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center" vertical="center"/>
    </xf>
    <xf numFmtId="2" fontId="1" fillId="2" borderId="11" xfId="7" applyNumberFormat="1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/>
    </xf>
    <xf numFmtId="0" fontId="1" fillId="3" borderId="5" xfId="7" applyFont="1" applyFill="1" applyBorder="1" applyAlignment="1">
      <alignment horizontal="center" vertical="center" wrapText="1"/>
    </xf>
    <xf numFmtId="0" fontId="1" fillId="3" borderId="6" xfId="7" applyFont="1" applyFill="1" applyBorder="1" applyAlignment="1">
      <alignment horizontal="center" vertical="center" wrapText="1"/>
    </xf>
    <xf numFmtId="0" fontId="1" fillId="3" borderId="15" xfId="7" applyFont="1" applyFill="1" applyBorder="1" applyAlignment="1">
      <alignment horizontal="center" vertical="center" wrapText="1"/>
    </xf>
    <xf numFmtId="0" fontId="1" fillId="2" borderId="1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7" xfId="7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6" borderId="5" xfId="7" applyFont="1" applyFill="1" applyBorder="1" applyAlignment="1">
      <alignment horizontal="center" vertical="center"/>
    </xf>
    <xf numFmtId="0" fontId="1" fillId="6" borderId="15" xfId="7" applyFont="1" applyFill="1" applyBorder="1" applyAlignment="1">
      <alignment horizontal="center" vertical="center"/>
    </xf>
    <xf numFmtId="0" fontId="1" fillId="6" borderId="6" xfId="7" applyFont="1" applyFill="1" applyBorder="1" applyAlignment="1">
      <alignment horizontal="center" vertical="center"/>
    </xf>
    <xf numFmtId="0" fontId="1" fillId="6" borderId="1" xfId="7" applyFont="1" applyFill="1" applyBorder="1" applyAlignment="1">
      <alignment horizontal="center" vertical="center"/>
    </xf>
    <xf numFmtId="0" fontId="1" fillId="6" borderId="3" xfId="7" applyFont="1" applyFill="1" applyBorder="1" applyAlignment="1">
      <alignment horizontal="center" vertical="center"/>
    </xf>
    <xf numFmtId="0" fontId="1" fillId="6" borderId="7" xfId="7" applyFont="1" applyFill="1" applyBorder="1" applyAlignment="1">
      <alignment horizontal="center" vertical="center"/>
    </xf>
    <xf numFmtId="2" fontId="1" fillId="6" borderId="10" xfId="7" applyNumberFormat="1" applyFont="1" applyFill="1" applyBorder="1" applyAlignment="1">
      <alignment horizontal="center" vertical="center" wrapText="1"/>
    </xf>
    <xf numFmtId="2" fontId="1" fillId="6" borderId="20" xfId="7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12">
    <cellStyle name="SAPBEXaggData" xfId="6"/>
    <cellStyle name="SAPBEXaggItem" xfId="10"/>
    <cellStyle name="SAPBEXaggItemX" xfId="4"/>
    <cellStyle name="SAPBEXchaText" xfId="11"/>
    <cellStyle name="SAPBEXstdData" xfId="5"/>
    <cellStyle name="SAPBEXstdItem" xfId="9"/>
    <cellStyle name="SAPBEXstdItemX" xfId="3"/>
    <cellStyle name="SAPBEXundefined" xfId="1"/>
    <cellStyle name="Обычный" xfId="0" builtinId="0"/>
    <cellStyle name="Обычный 2" xfId="7"/>
    <cellStyle name="Обычный 3" xfId="2"/>
    <cellStyle name="Процентный 2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4" Type="http://schemas.openxmlformats.org/officeDocument/2006/relationships/image" Target="NUL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38098</xdr:rowOff>
    </xdr:from>
    <xdr:to>
      <xdr:col>2</xdr:col>
      <xdr:colOff>1162050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47950" y="1180465"/>
          <a:ext cx="1114425" cy="1676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7</xdr:row>
      <xdr:rowOff>57150</xdr:rowOff>
    </xdr:from>
    <xdr:to>
      <xdr:col>2</xdr:col>
      <xdr:colOff>1171574</xdr:colOff>
      <xdr:row>8</xdr:row>
      <xdr:rowOff>866775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37790" y="2943225"/>
          <a:ext cx="1133475" cy="16573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9</xdr:row>
      <xdr:rowOff>57150</xdr:rowOff>
    </xdr:from>
    <xdr:to>
      <xdr:col>2</xdr:col>
      <xdr:colOff>1181100</xdr:colOff>
      <xdr:row>11</xdr:row>
      <xdr:rowOff>533400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38425" y="4686300"/>
          <a:ext cx="1143000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4</xdr:row>
      <xdr:rowOff>57150</xdr:rowOff>
    </xdr:from>
    <xdr:to>
      <xdr:col>2</xdr:col>
      <xdr:colOff>1630229</xdr:colOff>
      <xdr:row>4</xdr:row>
      <xdr:rowOff>466726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05125" y="1257300"/>
          <a:ext cx="1544320" cy="409575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5</xdr:row>
      <xdr:rowOff>38100</xdr:rowOff>
    </xdr:from>
    <xdr:to>
      <xdr:col>2</xdr:col>
      <xdr:colOff>1190624</xdr:colOff>
      <xdr:row>5</xdr:row>
      <xdr:rowOff>1071427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7550" y="1762125"/>
          <a:ext cx="751840" cy="103314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6</xdr:row>
      <xdr:rowOff>38100</xdr:rowOff>
    </xdr:from>
    <xdr:to>
      <xdr:col>2</xdr:col>
      <xdr:colOff>1371600</xdr:colOff>
      <xdr:row>6</xdr:row>
      <xdr:rowOff>676361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76575" y="2876550"/>
          <a:ext cx="1114425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7</xdr:row>
      <xdr:rowOff>47625</xdr:rowOff>
    </xdr:from>
    <xdr:to>
      <xdr:col>2</xdr:col>
      <xdr:colOff>1247774</xdr:colOff>
      <xdr:row>7</xdr:row>
      <xdr:rowOff>719523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9925" y="3609975"/>
          <a:ext cx="856615" cy="67183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8</xdr:row>
      <xdr:rowOff>47625</xdr:rowOff>
    </xdr:from>
    <xdr:to>
      <xdr:col>2</xdr:col>
      <xdr:colOff>1181100</xdr:colOff>
      <xdr:row>8</xdr:row>
      <xdr:rowOff>781050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4381500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9</xdr:row>
      <xdr:rowOff>47625</xdr:rowOff>
    </xdr:from>
    <xdr:to>
      <xdr:col>2</xdr:col>
      <xdr:colOff>1028700</xdr:colOff>
      <xdr:row>9</xdr:row>
      <xdr:rowOff>1003300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38525" y="5200650"/>
          <a:ext cx="409575" cy="95567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10</xdr:row>
      <xdr:rowOff>47625</xdr:rowOff>
    </xdr:from>
    <xdr:to>
      <xdr:col>2</xdr:col>
      <xdr:colOff>1057275</xdr:colOff>
      <xdr:row>10</xdr:row>
      <xdr:rowOff>1034449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0425" y="6276975"/>
          <a:ext cx="476250" cy="98679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13</xdr:row>
      <xdr:rowOff>57150</xdr:rowOff>
    </xdr:from>
    <xdr:to>
      <xdr:col>2</xdr:col>
      <xdr:colOff>1304924</xdr:colOff>
      <xdr:row>13</xdr:row>
      <xdr:rowOff>608431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0875" y="7800975"/>
          <a:ext cx="932815" cy="55118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14</xdr:row>
      <xdr:rowOff>28575</xdr:rowOff>
    </xdr:from>
    <xdr:to>
      <xdr:col>2</xdr:col>
      <xdr:colOff>1238250</xdr:colOff>
      <xdr:row>14</xdr:row>
      <xdr:rowOff>759215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05175" y="8429625"/>
          <a:ext cx="752475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4</xdr:row>
      <xdr:rowOff>38100</xdr:rowOff>
    </xdr:from>
    <xdr:to>
      <xdr:col>1</xdr:col>
      <xdr:colOff>1085850</xdr:colOff>
      <xdr:row>4</xdr:row>
      <xdr:rowOff>1167765</xdr:rowOff>
    </xdr:to>
    <xdr:pic>
      <xdr:nvPicPr>
        <xdr:cNvPr id="6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24025" y="800100"/>
          <a:ext cx="876300" cy="1129665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6</xdr:row>
      <xdr:rowOff>123825</xdr:rowOff>
    </xdr:from>
    <xdr:to>
      <xdr:col>1</xdr:col>
      <xdr:colOff>809625</xdr:colOff>
      <xdr:row>6</xdr:row>
      <xdr:rowOff>1195705</xdr:rowOff>
    </xdr:to>
    <xdr:pic>
      <xdr:nvPicPr>
        <xdr:cNvPr id="7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52625" y="3632200"/>
          <a:ext cx="371475" cy="10718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</xdr:row>
      <xdr:rowOff>66675</xdr:rowOff>
    </xdr:from>
    <xdr:to>
      <xdr:col>1</xdr:col>
      <xdr:colOff>1069975</xdr:colOff>
      <xdr:row>5</xdr:row>
      <xdr:rowOff>1282700</xdr:rowOff>
    </xdr:to>
    <xdr:pic>
      <xdr:nvPicPr>
        <xdr:cNvPr id="8" name="Изображение 7"/>
        <xdr:cNvPicPr>
          <a:picLocks noChangeAspect="1"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1628775" y="2219325"/>
          <a:ext cx="955675" cy="12160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75565</xdr:colOff>
      <xdr:row>4</xdr:row>
      <xdr:rowOff>161925</xdr:rowOff>
    </xdr:from>
    <xdr:to>
      <xdr:col>1</xdr:col>
      <xdr:colOff>1247140</xdr:colOff>
      <xdr:row>7</xdr:row>
      <xdr:rowOff>142875</xdr:rowOff>
    </xdr:to>
    <xdr:pic>
      <xdr:nvPicPr>
        <xdr:cNvPr id="5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4340" y="1460500"/>
          <a:ext cx="1171575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3"/>
  <sheetViews>
    <sheetView workbookViewId="0">
      <selection activeCell="C24" sqref="C24"/>
    </sheetView>
  </sheetViews>
  <sheetFormatPr defaultColWidth="9" defaultRowHeight="15"/>
  <cols>
    <col min="2" max="2" width="40.7109375" customWidth="1"/>
    <col min="3" max="8" width="10.28515625" customWidth="1"/>
    <col min="9" max="9" width="11.85546875" customWidth="1"/>
  </cols>
  <sheetData>
    <row r="2" spans="2:11">
      <c r="B2" s="76" t="s">
        <v>0</v>
      </c>
      <c r="C2" s="83" t="s">
        <v>1</v>
      </c>
      <c r="D2" s="84"/>
      <c r="E2" s="84"/>
      <c r="F2" s="84"/>
      <c r="G2" s="84"/>
      <c r="H2" s="84"/>
      <c r="I2" s="85"/>
      <c r="J2" s="79" t="s">
        <v>2</v>
      </c>
      <c r="K2" s="80"/>
    </row>
    <row r="3" spans="2:11" ht="31.5" customHeight="1">
      <c r="B3" s="77"/>
      <c r="C3" s="76" t="s">
        <v>3</v>
      </c>
      <c r="D3" s="86" t="s">
        <v>4</v>
      </c>
      <c r="E3" s="87"/>
      <c r="F3" s="86" t="s">
        <v>5</v>
      </c>
      <c r="G3" s="87"/>
      <c r="H3" s="86" t="s">
        <v>6</v>
      </c>
      <c r="I3" s="88"/>
      <c r="J3" s="81"/>
      <c r="K3" s="82"/>
    </row>
    <row r="4" spans="2:11">
      <c r="B4" s="78"/>
      <c r="C4" s="78"/>
      <c r="D4" s="46" t="s">
        <v>7</v>
      </c>
      <c r="E4" s="47" t="s">
        <v>8</v>
      </c>
      <c r="F4" s="48" t="s">
        <v>7</v>
      </c>
      <c r="G4" s="49" t="s">
        <v>8</v>
      </c>
      <c r="H4" s="48" t="s">
        <v>7</v>
      </c>
      <c r="I4" s="61" t="s">
        <v>8</v>
      </c>
      <c r="J4" s="62" t="s">
        <v>7</v>
      </c>
      <c r="K4" s="63" t="s">
        <v>8</v>
      </c>
    </row>
    <row r="5" spans="2:11">
      <c r="B5" s="50" t="s">
        <v>9</v>
      </c>
      <c r="C5" s="28"/>
      <c r="D5" s="51"/>
      <c r="E5" s="52"/>
      <c r="F5" s="53"/>
      <c r="G5" s="52"/>
      <c r="H5" s="54"/>
      <c r="I5" s="64"/>
      <c r="J5" s="65"/>
      <c r="K5" s="66"/>
    </row>
    <row r="6" spans="2:11" ht="15.75">
      <c r="B6" s="27" t="s">
        <v>10</v>
      </c>
      <c r="C6" s="33">
        <v>1.6</v>
      </c>
      <c r="D6" s="55">
        <f>E6/C6</f>
        <v>1912.5</v>
      </c>
      <c r="E6" s="56">
        <f>K6/100*90</f>
        <v>3060</v>
      </c>
      <c r="F6" s="57">
        <f>G6/C6</f>
        <v>1700</v>
      </c>
      <c r="G6" s="56">
        <f>K6/100*80</f>
        <v>2720</v>
      </c>
      <c r="H6" s="55">
        <f>I6/C6</f>
        <v>1381.25</v>
      </c>
      <c r="I6" s="67">
        <f>K6/100*65</f>
        <v>2210</v>
      </c>
      <c r="J6" s="68">
        <f>K6/C6</f>
        <v>2125</v>
      </c>
      <c r="K6" s="69">
        <v>3400</v>
      </c>
    </row>
    <row r="7" spans="2:11" ht="15.75">
      <c r="B7" s="27" t="s">
        <v>11</v>
      </c>
      <c r="C7" s="33">
        <v>1.6</v>
      </c>
      <c r="D7" s="55">
        <f t="shared" ref="D7:D19" si="0">E7/C7</f>
        <v>1912.5</v>
      </c>
      <c r="E7" s="56">
        <f t="shared" ref="E7:E19" si="1">K7/100*90</f>
        <v>3060</v>
      </c>
      <c r="F7" s="57">
        <f t="shared" ref="F7:F19" si="2">G7/C7</f>
        <v>1700</v>
      </c>
      <c r="G7" s="56">
        <f t="shared" ref="G7:G19" si="3">K7/100*80</f>
        <v>2720</v>
      </c>
      <c r="H7" s="55">
        <f t="shared" ref="H7:H19" si="4">I7/C7</f>
        <v>1381.25</v>
      </c>
      <c r="I7" s="67">
        <f t="shared" ref="I7:I19" si="5">K7/100*65</f>
        <v>2210</v>
      </c>
      <c r="J7" s="68">
        <f t="shared" ref="J7:J19" si="6">K7/C7</f>
        <v>2125</v>
      </c>
      <c r="K7" s="69">
        <v>3400</v>
      </c>
    </row>
    <row r="8" spans="2:11" ht="15.75">
      <c r="B8" s="27" t="s">
        <v>12</v>
      </c>
      <c r="C8" s="33">
        <v>1.6</v>
      </c>
      <c r="D8" s="55">
        <f t="shared" si="0"/>
        <v>1631.25</v>
      </c>
      <c r="E8" s="56">
        <f t="shared" si="1"/>
        <v>2610</v>
      </c>
      <c r="F8" s="57">
        <f t="shared" si="2"/>
        <v>1450</v>
      </c>
      <c r="G8" s="56">
        <f t="shared" si="3"/>
        <v>2320</v>
      </c>
      <c r="H8" s="55">
        <f t="shared" si="4"/>
        <v>1178.125</v>
      </c>
      <c r="I8" s="67">
        <f t="shared" si="5"/>
        <v>1885</v>
      </c>
      <c r="J8" s="68">
        <f t="shared" si="6"/>
        <v>1812.5</v>
      </c>
      <c r="K8" s="69">
        <v>2900</v>
      </c>
    </row>
    <row r="9" spans="2:11" ht="15.75">
      <c r="B9" s="58" t="s">
        <v>13</v>
      </c>
      <c r="C9" s="33"/>
      <c r="D9" s="55"/>
      <c r="E9" s="56"/>
      <c r="F9" s="57"/>
      <c r="G9" s="56"/>
      <c r="H9" s="55"/>
      <c r="I9" s="67"/>
      <c r="J9" s="68"/>
      <c r="K9" s="69"/>
    </row>
    <row r="10" spans="2:11" ht="15.75">
      <c r="B10" s="27" t="s">
        <v>14</v>
      </c>
      <c r="C10" s="33">
        <v>20</v>
      </c>
      <c r="D10" s="55">
        <f t="shared" si="0"/>
        <v>882</v>
      </c>
      <c r="E10" s="56">
        <f t="shared" si="1"/>
        <v>17640</v>
      </c>
      <c r="F10" s="57">
        <f t="shared" si="2"/>
        <v>784</v>
      </c>
      <c r="G10" s="56">
        <f t="shared" si="3"/>
        <v>15680</v>
      </c>
      <c r="H10" s="55">
        <f t="shared" si="4"/>
        <v>637</v>
      </c>
      <c r="I10" s="67">
        <f t="shared" si="5"/>
        <v>12740</v>
      </c>
      <c r="J10" s="68">
        <f t="shared" si="6"/>
        <v>980</v>
      </c>
      <c r="K10" s="69">
        <v>19600</v>
      </c>
    </row>
    <row r="11" spans="2:11" ht="15.75">
      <c r="B11" s="58" t="s">
        <v>15</v>
      </c>
      <c r="C11" s="33"/>
      <c r="D11" s="55"/>
      <c r="E11" s="56"/>
      <c r="F11" s="57"/>
      <c r="G11" s="56"/>
      <c r="H11" s="55"/>
      <c r="I11" s="67"/>
      <c r="J11" s="68"/>
      <c r="K11" s="69"/>
    </row>
    <row r="12" spans="2:11" ht="15.75">
      <c r="B12" s="27" t="s">
        <v>16</v>
      </c>
      <c r="C12" s="33">
        <v>20</v>
      </c>
      <c r="D12" s="55">
        <v>765</v>
      </c>
      <c r="E12" s="56">
        <v>15300</v>
      </c>
      <c r="F12" s="57">
        <v>680</v>
      </c>
      <c r="G12" s="56">
        <v>13600</v>
      </c>
      <c r="H12" s="55">
        <v>552</v>
      </c>
      <c r="I12" s="67">
        <v>11040</v>
      </c>
      <c r="J12" s="68">
        <v>850</v>
      </c>
      <c r="K12" s="69">
        <v>17000</v>
      </c>
    </row>
    <row r="13" spans="2:11" ht="15.75">
      <c r="B13" s="58" t="s">
        <v>17</v>
      </c>
      <c r="C13" s="33"/>
      <c r="D13" s="55"/>
      <c r="E13" s="56"/>
      <c r="F13" s="57"/>
      <c r="G13" s="56"/>
      <c r="H13" s="55"/>
      <c r="I13" s="67"/>
      <c r="J13" s="68"/>
      <c r="K13" s="69"/>
    </row>
    <row r="14" spans="2:11" ht="15.75">
      <c r="B14" s="27" t="s">
        <v>18</v>
      </c>
      <c r="C14" s="33">
        <v>20</v>
      </c>
      <c r="D14" s="55">
        <f t="shared" si="0"/>
        <v>652.5</v>
      </c>
      <c r="E14" s="56">
        <f t="shared" si="1"/>
        <v>13050</v>
      </c>
      <c r="F14" s="57">
        <f t="shared" si="2"/>
        <v>580</v>
      </c>
      <c r="G14" s="56">
        <f t="shared" si="3"/>
        <v>11600</v>
      </c>
      <c r="H14" s="55">
        <f t="shared" si="4"/>
        <v>471.25</v>
      </c>
      <c r="I14" s="67">
        <f t="shared" si="5"/>
        <v>9425</v>
      </c>
      <c r="J14" s="68">
        <f t="shared" si="6"/>
        <v>725</v>
      </c>
      <c r="K14" s="69">
        <v>14500</v>
      </c>
    </row>
    <row r="15" spans="2:11" ht="15.75">
      <c r="B15" s="59" t="s">
        <v>19</v>
      </c>
      <c r="C15" s="33"/>
      <c r="D15" s="55"/>
      <c r="E15" s="56"/>
      <c r="F15" s="57"/>
      <c r="G15" s="56"/>
      <c r="H15" s="55"/>
      <c r="I15" s="67"/>
      <c r="J15" s="68"/>
      <c r="K15" s="69"/>
    </row>
    <row r="16" spans="2:11" ht="15.75">
      <c r="B16" s="27" t="s">
        <v>20</v>
      </c>
      <c r="C16" s="33">
        <v>20</v>
      </c>
      <c r="D16" s="55">
        <f t="shared" si="0"/>
        <v>702</v>
      </c>
      <c r="E16" s="56">
        <f t="shared" si="1"/>
        <v>14040</v>
      </c>
      <c r="F16" s="57">
        <f t="shared" si="2"/>
        <v>624</v>
      </c>
      <c r="G16" s="56">
        <f t="shared" si="3"/>
        <v>12480</v>
      </c>
      <c r="H16" s="55">
        <f t="shared" si="4"/>
        <v>507</v>
      </c>
      <c r="I16" s="67">
        <f t="shared" si="5"/>
        <v>10140</v>
      </c>
      <c r="J16" s="68">
        <f t="shared" si="6"/>
        <v>780</v>
      </c>
      <c r="K16" s="69">
        <v>15600</v>
      </c>
    </row>
    <row r="17" spans="2:11" ht="15.75">
      <c r="B17" s="27" t="s">
        <v>21</v>
      </c>
      <c r="C17" s="33">
        <v>20</v>
      </c>
      <c r="D17" s="55">
        <f t="shared" si="0"/>
        <v>621</v>
      </c>
      <c r="E17" s="56">
        <f t="shared" si="1"/>
        <v>12420</v>
      </c>
      <c r="F17" s="57">
        <f t="shared" si="2"/>
        <v>552</v>
      </c>
      <c r="G17" s="56">
        <f t="shared" si="3"/>
        <v>11040</v>
      </c>
      <c r="H17" s="55">
        <f t="shared" si="4"/>
        <v>448.5</v>
      </c>
      <c r="I17" s="67">
        <f t="shared" si="5"/>
        <v>8970</v>
      </c>
      <c r="J17" s="68">
        <f t="shared" si="6"/>
        <v>690</v>
      </c>
      <c r="K17" s="69">
        <v>13800</v>
      </c>
    </row>
    <row r="18" spans="2:11" ht="15.75">
      <c r="B18" s="59" t="s">
        <v>22</v>
      </c>
      <c r="C18" s="33"/>
      <c r="D18" s="55"/>
      <c r="E18" s="56"/>
      <c r="F18" s="57"/>
      <c r="G18" s="56"/>
      <c r="H18" s="55"/>
      <c r="I18" s="67"/>
      <c r="J18" s="68"/>
      <c r="K18" s="69"/>
    </row>
    <row r="19" spans="2:11" ht="15.75">
      <c r="B19" s="27" t="s">
        <v>23</v>
      </c>
      <c r="C19" s="33">
        <v>20</v>
      </c>
      <c r="D19" s="55">
        <f t="shared" si="0"/>
        <v>630</v>
      </c>
      <c r="E19" s="56">
        <f t="shared" si="1"/>
        <v>12600</v>
      </c>
      <c r="F19" s="57">
        <f t="shared" si="2"/>
        <v>560</v>
      </c>
      <c r="G19" s="56">
        <f t="shared" si="3"/>
        <v>11200</v>
      </c>
      <c r="H19" s="55">
        <f t="shared" si="4"/>
        <v>455</v>
      </c>
      <c r="I19" s="67">
        <f t="shared" si="5"/>
        <v>9100</v>
      </c>
      <c r="J19" s="68">
        <f t="shared" si="6"/>
        <v>700</v>
      </c>
      <c r="K19" s="69">
        <v>14000</v>
      </c>
    </row>
    <row r="20" spans="2:11" ht="15.75">
      <c r="B20" s="60" t="s">
        <v>24</v>
      </c>
      <c r="C20" s="33"/>
      <c r="D20" s="55"/>
      <c r="E20" s="56"/>
      <c r="F20" s="57"/>
      <c r="G20" s="56"/>
      <c r="H20" s="55"/>
      <c r="I20" s="67"/>
      <c r="J20" s="68"/>
      <c r="K20" s="69"/>
    </row>
    <row r="21" spans="2:11" ht="15.75">
      <c r="B21" s="27" t="s">
        <v>25</v>
      </c>
      <c r="C21" s="33"/>
      <c r="D21" s="55"/>
      <c r="E21" s="56">
        <v>135</v>
      </c>
      <c r="F21" s="57"/>
      <c r="G21" s="56">
        <v>120</v>
      </c>
      <c r="H21" s="55"/>
      <c r="I21" s="67">
        <v>97</v>
      </c>
      <c r="J21" s="68"/>
      <c r="K21" s="69">
        <v>150</v>
      </c>
    </row>
    <row r="22" spans="2:11">
      <c r="B22" s="73" t="s">
        <v>59</v>
      </c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29.25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</row>
  </sheetData>
  <mergeCells count="8">
    <mergeCell ref="B22:K23"/>
    <mergeCell ref="B2:B4"/>
    <mergeCell ref="C3:C4"/>
    <mergeCell ref="J2:K3"/>
    <mergeCell ref="C2:I2"/>
    <mergeCell ref="D3:E3"/>
    <mergeCell ref="F3:G3"/>
    <mergeCell ref="H3:I3"/>
  </mergeCell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5"/>
  <sheetViews>
    <sheetView tabSelected="1" workbookViewId="0">
      <selection activeCell="B13" sqref="B13:L15"/>
    </sheetView>
  </sheetViews>
  <sheetFormatPr defaultColWidth="9" defaultRowHeight="15"/>
  <cols>
    <col min="1" max="1" width="5" customWidth="1"/>
    <col min="2" max="2" width="34" customWidth="1"/>
    <col min="3" max="3" width="18.28515625" customWidth="1"/>
    <col min="6" max="6" width="10.5703125" customWidth="1"/>
    <col min="10" max="10" width="11.85546875" customWidth="1"/>
  </cols>
  <sheetData>
    <row r="2" spans="2:12">
      <c r="B2" s="96" t="s">
        <v>0</v>
      </c>
      <c r="C2" s="96"/>
      <c r="D2" s="1"/>
      <c r="E2" s="92" t="s">
        <v>1</v>
      </c>
      <c r="F2" s="92"/>
      <c r="G2" s="92"/>
      <c r="H2" s="92"/>
      <c r="I2" s="92"/>
      <c r="J2" s="2"/>
      <c r="K2" s="91" t="s">
        <v>2</v>
      </c>
      <c r="L2" s="91"/>
    </row>
    <row r="3" spans="2:12" ht="43.5" customHeight="1">
      <c r="B3" s="97"/>
      <c r="C3" s="97"/>
      <c r="D3" s="89" t="s">
        <v>3</v>
      </c>
      <c r="E3" s="93" t="s">
        <v>4</v>
      </c>
      <c r="F3" s="94"/>
      <c r="G3" s="93" t="s">
        <v>5</v>
      </c>
      <c r="H3" s="94"/>
      <c r="I3" s="93" t="s">
        <v>6</v>
      </c>
      <c r="J3" s="95"/>
      <c r="K3" s="91"/>
      <c r="L3" s="91"/>
    </row>
    <row r="4" spans="2:12">
      <c r="B4" s="98"/>
      <c r="C4" s="98"/>
      <c r="D4" s="90"/>
      <c r="E4" s="3" t="s">
        <v>7</v>
      </c>
      <c r="F4" s="4" t="s">
        <v>8</v>
      </c>
      <c r="G4" s="3" t="s">
        <v>7</v>
      </c>
      <c r="H4" s="4" t="s">
        <v>8</v>
      </c>
      <c r="I4" s="3" t="s">
        <v>7</v>
      </c>
      <c r="J4" s="10" t="s">
        <v>8</v>
      </c>
      <c r="K4" s="11" t="s">
        <v>7</v>
      </c>
      <c r="L4" s="11" t="s">
        <v>8</v>
      </c>
    </row>
    <row r="5" spans="2:12" ht="45.75" customHeight="1">
      <c r="B5" s="14" t="s">
        <v>26</v>
      </c>
      <c r="C5" s="99"/>
      <c r="D5" s="44">
        <v>0.5</v>
      </c>
      <c r="E5" s="16">
        <f t="shared" ref="E5:E12" si="0">F5/D5</f>
        <v>690</v>
      </c>
      <c r="F5" s="45">
        <v>345</v>
      </c>
      <c r="G5" s="16">
        <f t="shared" ref="G5:G12" si="1">H5/D5</f>
        <v>616</v>
      </c>
      <c r="H5" s="17">
        <v>308</v>
      </c>
      <c r="I5" s="16">
        <f t="shared" ref="I5:I12" si="2">J5/D5</f>
        <v>500</v>
      </c>
      <c r="J5" s="19">
        <v>250</v>
      </c>
      <c r="K5" s="16">
        <f t="shared" ref="K5:K12" si="3">L5/D5</f>
        <v>770</v>
      </c>
      <c r="L5" s="20">
        <v>385</v>
      </c>
    </row>
    <row r="6" spans="2:12" ht="45" customHeight="1">
      <c r="B6" s="14" t="s">
        <v>27</v>
      </c>
      <c r="C6" s="100"/>
      <c r="D6" s="44">
        <v>10</v>
      </c>
      <c r="E6" s="16">
        <f t="shared" si="0"/>
        <v>495</v>
      </c>
      <c r="F6" s="17">
        <v>4950</v>
      </c>
      <c r="G6" s="16">
        <f t="shared" si="1"/>
        <v>440</v>
      </c>
      <c r="H6" s="17">
        <v>4400</v>
      </c>
      <c r="I6" s="16">
        <f t="shared" si="2"/>
        <v>357.5</v>
      </c>
      <c r="J6" s="19">
        <v>3575</v>
      </c>
      <c r="K6" s="16">
        <f t="shared" si="3"/>
        <v>550</v>
      </c>
      <c r="L6" s="20">
        <v>5500</v>
      </c>
    </row>
    <row r="7" spans="2:12" ht="46.5" customHeight="1">
      <c r="B7" s="14" t="s">
        <v>28</v>
      </c>
      <c r="C7" s="101"/>
      <c r="D7" s="44">
        <v>1.6</v>
      </c>
      <c r="E7" s="16">
        <f t="shared" si="0"/>
        <v>675</v>
      </c>
      <c r="F7" s="17">
        <v>1080</v>
      </c>
      <c r="G7" s="16">
        <f t="shared" si="1"/>
        <v>600</v>
      </c>
      <c r="H7" s="17">
        <v>960</v>
      </c>
      <c r="I7" s="16">
        <f t="shared" si="2"/>
        <v>487.5</v>
      </c>
      <c r="J7" s="19">
        <v>780</v>
      </c>
      <c r="K7" s="16">
        <f t="shared" si="3"/>
        <v>750</v>
      </c>
      <c r="L7" s="20">
        <v>1200</v>
      </c>
    </row>
    <row r="8" spans="2:12" ht="66.75" customHeight="1">
      <c r="B8" s="14" t="s">
        <v>29</v>
      </c>
      <c r="C8" s="102"/>
      <c r="D8" s="44">
        <v>0.5</v>
      </c>
      <c r="E8" s="16">
        <f t="shared" si="0"/>
        <v>1170</v>
      </c>
      <c r="F8" s="17">
        <v>585</v>
      </c>
      <c r="G8" s="16">
        <f t="shared" si="1"/>
        <v>1040</v>
      </c>
      <c r="H8" s="17">
        <v>520</v>
      </c>
      <c r="I8" s="16">
        <f t="shared" si="2"/>
        <v>840</v>
      </c>
      <c r="J8" s="19">
        <v>420</v>
      </c>
      <c r="K8" s="16">
        <f t="shared" si="3"/>
        <v>1300</v>
      </c>
      <c r="L8" s="20">
        <v>650</v>
      </c>
    </row>
    <row r="9" spans="2:12" ht="70.5" customHeight="1">
      <c r="B9" s="14" t="s">
        <v>30</v>
      </c>
      <c r="C9" s="101"/>
      <c r="D9" s="44">
        <v>10</v>
      </c>
      <c r="E9" s="16">
        <f t="shared" si="0"/>
        <v>765</v>
      </c>
      <c r="F9" s="17">
        <v>7650</v>
      </c>
      <c r="G9" s="16">
        <f t="shared" si="1"/>
        <v>680</v>
      </c>
      <c r="H9" s="17">
        <v>6800</v>
      </c>
      <c r="I9" s="16">
        <f t="shared" si="2"/>
        <v>552.5</v>
      </c>
      <c r="J9" s="19">
        <v>5525</v>
      </c>
      <c r="K9" s="16">
        <f t="shared" si="3"/>
        <v>850</v>
      </c>
      <c r="L9" s="20">
        <v>8500</v>
      </c>
    </row>
    <row r="10" spans="2:12" ht="45.75" customHeight="1">
      <c r="B10" s="14" t="s">
        <v>31</v>
      </c>
      <c r="C10" s="102"/>
      <c r="D10" s="44">
        <v>0.5</v>
      </c>
      <c r="E10" s="16">
        <f t="shared" si="0"/>
        <v>540</v>
      </c>
      <c r="F10" s="17">
        <v>270</v>
      </c>
      <c r="G10" s="16">
        <f t="shared" si="1"/>
        <v>480</v>
      </c>
      <c r="H10" s="17">
        <v>240</v>
      </c>
      <c r="I10" s="16">
        <f t="shared" si="2"/>
        <v>390</v>
      </c>
      <c r="J10" s="19">
        <v>195</v>
      </c>
      <c r="K10" s="16">
        <f t="shared" si="3"/>
        <v>600</v>
      </c>
      <c r="L10" s="20">
        <v>300</v>
      </c>
    </row>
    <row r="11" spans="2:12" ht="45" customHeight="1">
      <c r="B11" s="14" t="s">
        <v>31</v>
      </c>
      <c r="C11" s="100"/>
      <c r="D11" s="44">
        <v>1</v>
      </c>
      <c r="E11" s="16">
        <f t="shared" si="0"/>
        <v>540</v>
      </c>
      <c r="F11" s="17">
        <v>540</v>
      </c>
      <c r="G11" s="16">
        <f t="shared" si="1"/>
        <v>480</v>
      </c>
      <c r="H11" s="17">
        <v>480</v>
      </c>
      <c r="I11" s="16">
        <f t="shared" si="2"/>
        <v>390</v>
      </c>
      <c r="J11" s="19">
        <v>390</v>
      </c>
      <c r="K11" s="16">
        <f t="shared" si="3"/>
        <v>600</v>
      </c>
      <c r="L11" s="20">
        <v>600</v>
      </c>
    </row>
    <row r="12" spans="2:12" ht="42.75" customHeight="1">
      <c r="B12" s="14" t="s">
        <v>31</v>
      </c>
      <c r="C12" s="101"/>
      <c r="D12" s="44">
        <v>10</v>
      </c>
      <c r="E12" s="16">
        <f t="shared" si="0"/>
        <v>342</v>
      </c>
      <c r="F12" s="17">
        <v>3420</v>
      </c>
      <c r="G12" s="16">
        <f t="shared" si="1"/>
        <v>304</v>
      </c>
      <c r="H12" s="17">
        <v>3040</v>
      </c>
      <c r="I12" s="16">
        <f t="shared" si="2"/>
        <v>247</v>
      </c>
      <c r="J12" s="19">
        <v>2470</v>
      </c>
      <c r="K12" s="16">
        <f t="shared" si="3"/>
        <v>380</v>
      </c>
      <c r="L12" s="20">
        <v>3800</v>
      </c>
    </row>
    <row r="13" spans="2:12">
      <c r="B13" s="73" t="s">
        <v>59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12">
    <mergeCell ref="B13:L15"/>
    <mergeCell ref="D3:D4"/>
    <mergeCell ref="K2:L3"/>
    <mergeCell ref="E2:I2"/>
    <mergeCell ref="E3:F3"/>
    <mergeCell ref="G3:H3"/>
    <mergeCell ref="I3:J3"/>
    <mergeCell ref="B2:B4"/>
    <mergeCell ref="C2:C4"/>
    <mergeCell ref="C5:C7"/>
    <mergeCell ref="C8:C9"/>
    <mergeCell ref="C10:C12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9"/>
  <sheetViews>
    <sheetView workbookViewId="0">
      <selection activeCell="B16" sqref="B16:G19"/>
    </sheetView>
  </sheetViews>
  <sheetFormatPr defaultColWidth="9" defaultRowHeight="15"/>
  <cols>
    <col min="1" max="1" width="6.140625" customWidth="1"/>
    <col min="2" max="2" width="36.140625" customWidth="1"/>
    <col min="3" max="3" width="25.42578125" customWidth="1"/>
    <col min="4" max="4" width="15.5703125" customWidth="1"/>
    <col min="5" max="5" width="15.85546875" customWidth="1"/>
    <col min="6" max="6" width="15.5703125" customWidth="1"/>
    <col min="7" max="7" width="17" customWidth="1"/>
  </cols>
  <sheetData>
    <row r="2" spans="2:7">
      <c r="B2" s="106" t="s">
        <v>0</v>
      </c>
      <c r="C2" s="103" t="s">
        <v>1</v>
      </c>
      <c r="D2" s="104"/>
      <c r="E2" s="104"/>
      <c r="F2" s="105"/>
      <c r="G2" s="109" t="s">
        <v>2</v>
      </c>
    </row>
    <row r="3" spans="2:7" ht="47.25" customHeight="1">
      <c r="B3" s="107"/>
      <c r="C3" s="106"/>
      <c r="D3" s="21" t="s">
        <v>32</v>
      </c>
      <c r="E3" s="21" t="s">
        <v>33</v>
      </c>
      <c r="F3" s="22" t="s">
        <v>34</v>
      </c>
      <c r="G3" s="110"/>
    </row>
    <row r="4" spans="2:7">
      <c r="B4" s="108"/>
      <c r="C4" s="108"/>
      <c r="D4" s="23" t="s">
        <v>8</v>
      </c>
      <c r="E4" s="24" t="s">
        <v>8</v>
      </c>
      <c r="F4" s="25" t="s">
        <v>8</v>
      </c>
      <c r="G4" s="26" t="s">
        <v>8</v>
      </c>
    </row>
    <row r="5" spans="2:7" ht="41.25" customHeight="1">
      <c r="B5" s="27" t="s">
        <v>35</v>
      </c>
      <c r="C5" s="28"/>
      <c r="D5" s="29">
        <v>135</v>
      </c>
      <c r="E5" s="29">
        <v>120</v>
      </c>
      <c r="F5" s="30">
        <v>97</v>
      </c>
      <c r="G5" s="31">
        <v>150</v>
      </c>
    </row>
    <row r="6" spans="2:7" ht="87.75" customHeight="1">
      <c r="B6" s="32" t="s">
        <v>36</v>
      </c>
      <c r="C6" s="33"/>
      <c r="D6" s="34">
        <v>360</v>
      </c>
      <c r="E6" s="34">
        <v>320</v>
      </c>
      <c r="F6" s="35">
        <v>260</v>
      </c>
      <c r="G6" s="36">
        <v>400</v>
      </c>
    </row>
    <row r="7" spans="2:7" ht="57" customHeight="1">
      <c r="B7" s="27" t="s">
        <v>37</v>
      </c>
      <c r="C7" s="33"/>
      <c r="D7" s="34">
        <v>207</v>
      </c>
      <c r="E7" s="34">
        <v>184</v>
      </c>
      <c r="F7" s="35">
        <v>150</v>
      </c>
      <c r="G7" s="36">
        <v>230</v>
      </c>
    </row>
    <row r="8" spans="2:7" ht="60.75" customHeight="1">
      <c r="B8" s="37" t="s">
        <v>38</v>
      </c>
      <c r="C8" s="33"/>
      <c r="D8" s="34">
        <v>108</v>
      </c>
      <c r="E8" s="34">
        <v>96</v>
      </c>
      <c r="F8" s="35">
        <v>78</v>
      </c>
      <c r="G8" s="36">
        <v>120</v>
      </c>
    </row>
    <row r="9" spans="2:7" ht="64.5" customHeight="1">
      <c r="B9" s="37" t="s">
        <v>39</v>
      </c>
      <c r="C9" s="33"/>
      <c r="D9" s="34">
        <v>3240</v>
      </c>
      <c r="E9" s="34">
        <v>2880</v>
      </c>
      <c r="F9" s="35">
        <v>2340</v>
      </c>
      <c r="G9" s="36">
        <v>3600</v>
      </c>
    </row>
    <row r="10" spans="2:7" ht="84.75" customHeight="1">
      <c r="B10" s="38" t="s">
        <v>40</v>
      </c>
      <c r="C10" s="33"/>
      <c r="D10" s="34">
        <v>990</v>
      </c>
      <c r="E10" s="34">
        <v>880</v>
      </c>
      <c r="F10" s="35">
        <v>715</v>
      </c>
      <c r="G10" s="36">
        <v>1100</v>
      </c>
    </row>
    <row r="11" spans="2:7" ht="87.75" customHeight="1">
      <c r="B11" s="38" t="s">
        <v>41</v>
      </c>
      <c r="C11" s="33"/>
      <c r="D11" s="34">
        <v>2700</v>
      </c>
      <c r="E11" s="34">
        <v>2400</v>
      </c>
      <c r="F11" s="35">
        <v>1950</v>
      </c>
      <c r="G11" s="36">
        <v>3000</v>
      </c>
    </row>
    <row r="12" spans="2:7" ht="15.75">
      <c r="B12" s="37" t="s">
        <v>42</v>
      </c>
      <c r="C12" s="33"/>
      <c r="D12" s="34"/>
      <c r="E12" s="34"/>
      <c r="F12" s="35"/>
      <c r="G12" s="36"/>
    </row>
    <row r="13" spans="2:7" ht="15.75">
      <c r="B13" s="37" t="s">
        <v>43</v>
      </c>
      <c r="C13" s="33"/>
      <c r="D13" s="34"/>
      <c r="E13" s="34"/>
      <c r="F13" s="35"/>
      <c r="G13" s="36"/>
    </row>
    <row r="14" spans="2:7" ht="51.75" customHeight="1">
      <c r="B14" s="37" t="s">
        <v>44</v>
      </c>
      <c r="C14" s="33"/>
      <c r="D14" s="34">
        <v>324</v>
      </c>
      <c r="E14" s="34">
        <v>288</v>
      </c>
      <c r="F14" s="35">
        <v>234</v>
      </c>
      <c r="G14" s="36">
        <v>360</v>
      </c>
    </row>
    <row r="15" spans="2:7" ht="62.25" customHeight="1" thickBot="1">
      <c r="B15" s="39" t="s">
        <v>45</v>
      </c>
      <c r="C15" s="40"/>
      <c r="D15" s="41">
        <v>720</v>
      </c>
      <c r="E15" s="41">
        <v>640</v>
      </c>
      <c r="F15" s="42">
        <v>520</v>
      </c>
      <c r="G15" s="43">
        <v>800</v>
      </c>
    </row>
    <row r="16" spans="2:7">
      <c r="B16" s="111" t="s">
        <v>59</v>
      </c>
      <c r="C16" s="112"/>
      <c r="D16" s="112"/>
      <c r="E16" s="112"/>
      <c r="F16" s="112"/>
      <c r="G16" s="112"/>
    </row>
    <row r="17" spans="2:7">
      <c r="B17" s="75"/>
      <c r="C17" s="75"/>
      <c r="D17" s="75"/>
      <c r="E17" s="75"/>
      <c r="F17" s="75"/>
      <c r="G17" s="75"/>
    </row>
    <row r="18" spans="2:7" ht="14.25" customHeight="1">
      <c r="B18" s="75"/>
      <c r="C18" s="75"/>
      <c r="D18" s="75"/>
      <c r="E18" s="75"/>
      <c r="F18" s="75"/>
      <c r="G18" s="75"/>
    </row>
    <row r="19" spans="2:7" ht="6.75" hidden="1" customHeight="1">
      <c r="B19" s="75"/>
      <c r="C19" s="75"/>
      <c r="D19" s="75"/>
      <c r="E19" s="75"/>
      <c r="F19" s="75"/>
      <c r="G19" s="75"/>
    </row>
  </sheetData>
  <mergeCells count="5">
    <mergeCell ref="C2:F2"/>
    <mergeCell ref="B2:B4"/>
    <mergeCell ref="C3:C4"/>
    <mergeCell ref="G2:G3"/>
    <mergeCell ref="B16:G19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0"/>
  <sheetViews>
    <sheetView workbookViewId="0">
      <selection activeCell="C12" sqref="C12"/>
    </sheetView>
  </sheetViews>
  <sheetFormatPr defaultColWidth="9.140625" defaultRowHeight="15"/>
  <cols>
    <col min="1" max="1" width="22.7109375" customWidth="1"/>
    <col min="2" max="2" width="18.42578125" customWidth="1"/>
    <col min="9" max="9" width="9.85546875"/>
  </cols>
  <sheetData>
    <row r="2" spans="1:11">
      <c r="A2" s="96" t="s">
        <v>0</v>
      </c>
      <c r="B2" s="96"/>
      <c r="C2" s="1"/>
      <c r="D2" s="92" t="s">
        <v>1</v>
      </c>
      <c r="E2" s="92"/>
      <c r="F2" s="92"/>
      <c r="G2" s="92"/>
      <c r="H2" s="92"/>
      <c r="I2" s="2"/>
      <c r="J2" s="91" t="s">
        <v>2</v>
      </c>
      <c r="K2" s="91"/>
    </row>
    <row r="3" spans="1:11">
      <c r="A3" s="97"/>
      <c r="B3" s="97"/>
      <c r="C3" s="89" t="s">
        <v>3</v>
      </c>
      <c r="D3" s="93" t="s">
        <v>46</v>
      </c>
      <c r="E3" s="94"/>
      <c r="F3" s="93" t="s">
        <v>47</v>
      </c>
      <c r="G3" s="94"/>
      <c r="H3" s="93" t="s">
        <v>48</v>
      </c>
      <c r="I3" s="95"/>
      <c r="J3" s="91"/>
      <c r="K3" s="91"/>
    </row>
    <row r="4" spans="1:11">
      <c r="A4" s="98"/>
      <c r="B4" s="97"/>
      <c r="C4" s="90"/>
      <c r="D4" s="3" t="s">
        <v>7</v>
      </c>
      <c r="E4" s="4" t="s">
        <v>8</v>
      </c>
      <c r="F4" s="3" t="s">
        <v>7</v>
      </c>
      <c r="G4" s="4" t="s">
        <v>8</v>
      </c>
      <c r="H4" s="3" t="s">
        <v>7</v>
      </c>
      <c r="I4" s="10" t="s">
        <v>8</v>
      </c>
      <c r="J4" s="11" t="s">
        <v>7</v>
      </c>
      <c r="K4" s="11" t="s">
        <v>8</v>
      </c>
    </row>
    <row r="5" spans="1:11" ht="110.1" customHeight="1">
      <c r="A5" s="14" t="s">
        <v>49</v>
      </c>
      <c r="B5" s="70"/>
      <c r="C5" s="15">
        <v>0.52</v>
      </c>
      <c r="D5" s="16"/>
      <c r="E5" s="17">
        <v>423</v>
      </c>
      <c r="F5" s="16"/>
      <c r="G5" s="17">
        <v>376</v>
      </c>
      <c r="H5" s="16"/>
      <c r="I5" s="19">
        <v>305</v>
      </c>
      <c r="J5" s="16"/>
      <c r="K5" s="20">
        <v>470</v>
      </c>
    </row>
    <row r="6" spans="1:11" ht="104.1" customHeight="1">
      <c r="A6" s="14" t="s">
        <v>50</v>
      </c>
      <c r="B6" s="71"/>
      <c r="C6" s="15">
        <v>0.52</v>
      </c>
      <c r="D6" s="16"/>
      <c r="E6" s="17">
        <v>531</v>
      </c>
      <c r="F6" s="16"/>
      <c r="G6" s="17">
        <v>472</v>
      </c>
      <c r="H6" s="16"/>
      <c r="I6" s="19">
        <v>383</v>
      </c>
      <c r="J6" s="16"/>
      <c r="K6" s="20">
        <v>590</v>
      </c>
    </row>
    <row r="7" spans="1:11" ht="105" customHeight="1">
      <c r="A7" s="14" t="s">
        <v>51</v>
      </c>
      <c r="B7" s="18"/>
      <c r="C7" s="15">
        <v>0.52</v>
      </c>
      <c r="D7" s="16"/>
      <c r="E7" s="17">
        <v>504</v>
      </c>
      <c r="F7" s="16"/>
      <c r="G7" s="17">
        <v>448</v>
      </c>
      <c r="H7" s="16"/>
      <c r="I7" s="19">
        <v>364</v>
      </c>
      <c r="J7" s="16"/>
      <c r="K7" s="20">
        <v>560</v>
      </c>
    </row>
    <row r="8" spans="1:11">
      <c r="A8" s="73" t="s">
        <v>59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</sheetData>
  <mergeCells count="9">
    <mergeCell ref="A8:K10"/>
    <mergeCell ref="A2:A4"/>
    <mergeCell ref="B2:B4"/>
    <mergeCell ref="C3:C4"/>
    <mergeCell ref="J2:K3"/>
    <mergeCell ref="D2:H2"/>
    <mergeCell ref="D3:E3"/>
    <mergeCell ref="F3:G3"/>
    <mergeCell ref="H3:I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C13" sqref="C13"/>
    </sheetView>
  </sheetViews>
  <sheetFormatPr defaultColWidth="9.140625" defaultRowHeight="15"/>
  <cols>
    <col min="1" max="1" width="24.42578125" customWidth="1"/>
    <col min="2" max="2" width="19.7109375" customWidth="1"/>
  </cols>
  <sheetData>
    <row r="2" spans="1:11">
      <c r="A2" s="96" t="s">
        <v>0</v>
      </c>
      <c r="B2" s="96"/>
      <c r="C2" s="1"/>
      <c r="D2" s="92" t="s">
        <v>1</v>
      </c>
      <c r="E2" s="92"/>
      <c r="F2" s="92"/>
      <c r="G2" s="92"/>
      <c r="H2" s="92"/>
      <c r="I2" s="2"/>
      <c r="J2" s="91" t="s">
        <v>2</v>
      </c>
      <c r="K2" s="91"/>
    </row>
    <row r="3" spans="1:11" ht="54.95" customHeight="1">
      <c r="A3" s="97"/>
      <c r="B3" s="97"/>
      <c r="C3" s="89" t="s">
        <v>3</v>
      </c>
      <c r="D3" s="93" t="s">
        <v>52</v>
      </c>
      <c r="E3" s="94"/>
      <c r="F3" s="93" t="s">
        <v>53</v>
      </c>
      <c r="G3" s="94"/>
      <c r="H3" s="93" t="s">
        <v>54</v>
      </c>
      <c r="I3" s="95"/>
      <c r="J3" s="91"/>
      <c r="K3" s="91"/>
    </row>
    <row r="4" spans="1:11">
      <c r="A4" s="98"/>
      <c r="B4" s="98"/>
      <c r="C4" s="90"/>
      <c r="D4" s="3" t="s">
        <v>7</v>
      </c>
      <c r="E4" s="4" t="s">
        <v>8</v>
      </c>
      <c r="F4" s="3" t="s">
        <v>7</v>
      </c>
      <c r="G4" s="4" t="s">
        <v>8</v>
      </c>
      <c r="H4" s="3" t="s">
        <v>7</v>
      </c>
      <c r="I4" s="10" t="s">
        <v>8</v>
      </c>
      <c r="J4" s="11" t="s">
        <v>7</v>
      </c>
      <c r="K4" s="11" t="s">
        <v>8</v>
      </c>
    </row>
    <row r="5" spans="1:11" ht="45">
      <c r="A5" s="5" t="s">
        <v>55</v>
      </c>
      <c r="B5" s="113"/>
      <c r="C5" s="6">
        <v>0.5</v>
      </c>
      <c r="D5" s="72">
        <f>E5*2</f>
        <v>324</v>
      </c>
      <c r="E5" s="8">
        <f t="shared" ref="E5:E8" si="0">K5/100*90</f>
        <v>162</v>
      </c>
      <c r="F5" s="7">
        <f>G5*2</f>
        <v>288</v>
      </c>
      <c r="G5" s="8">
        <f t="shared" ref="G5:G8" si="1">K5/100*80</f>
        <v>144</v>
      </c>
      <c r="H5" s="9">
        <f>I5*2</f>
        <v>234</v>
      </c>
      <c r="I5" s="12">
        <f>K5/100*65</f>
        <v>117</v>
      </c>
      <c r="J5" s="9">
        <f>K5*2</f>
        <v>360</v>
      </c>
      <c r="K5" s="13">
        <v>180</v>
      </c>
    </row>
    <row r="6" spans="1:11" ht="45">
      <c r="A6" s="5" t="s">
        <v>56</v>
      </c>
      <c r="B6" s="114"/>
      <c r="C6" s="6">
        <v>10</v>
      </c>
      <c r="D6" s="72">
        <f>E6/10</f>
        <v>117</v>
      </c>
      <c r="E6" s="8">
        <f t="shared" si="0"/>
        <v>1170</v>
      </c>
      <c r="F6" s="9">
        <f>G6/10</f>
        <v>104</v>
      </c>
      <c r="G6" s="8">
        <f t="shared" si="1"/>
        <v>1040</v>
      </c>
      <c r="H6" s="9">
        <f>I6/10</f>
        <v>90</v>
      </c>
      <c r="I6" s="12">
        <v>900</v>
      </c>
      <c r="J6" s="9">
        <f>K6/10</f>
        <v>130</v>
      </c>
      <c r="K6" s="13">
        <v>1300</v>
      </c>
    </row>
    <row r="7" spans="1:11" ht="45">
      <c r="A7" s="5" t="s">
        <v>57</v>
      </c>
      <c r="B7" s="114"/>
      <c r="C7" s="6">
        <v>20</v>
      </c>
      <c r="D7" s="72">
        <f>E7/20</f>
        <v>108</v>
      </c>
      <c r="E7" s="8">
        <f t="shared" si="0"/>
        <v>2160</v>
      </c>
      <c r="F7" s="9">
        <f>G7/20</f>
        <v>96</v>
      </c>
      <c r="G7" s="8">
        <f t="shared" si="1"/>
        <v>1920</v>
      </c>
      <c r="H7" s="9">
        <f>I7/20</f>
        <v>85</v>
      </c>
      <c r="I7" s="12">
        <v>1700</v>
      </c>
      <c r="J7" s="9">
        <f>K7/20</f>
        <v>120</v>
      </c>
      <c r="K7" s="13">
        <v>2400</v>
      </c>
    </row>
    <row r="8" spans="1:11" ht="45">
      <c r="A8" s="5" t="s">
        <v>58</v>
      </c>
      <c r="B8" s="115"/>
      <c r="C8" s="6">
        <v>30</v>
      </c>
      <c r="D8" s="72">
        <f>E8/30</f>
        <v>106.65</v>
      </c>
      <c r="E8" s="8">
        <f t="shared" si="0"/>
        <v>3199.5</v>
      </c>
      <c r="F8" s="9">
        <f>G8/30</f>
        <v>94.8</v>
      </c>
      <c r="G8" s="8">
        <f t="shared" si="1"/>
        <v>2844</v>
      </c>
      <c r="H8" s="9">
        <f>I8/30</f>
        <v>75</v>
      </c>
      <c r="I8" s="12">
        <v>2250</v>
      </c>
      <c r="J8" s="9">
        <f>K8/30</f>
        <v>118.5</v>
      </c>
      <c r="K8" s="13">
        <v>3555</v>
      </c>
    </row>
    <row r="9" spans="1:11">
      <c r="A9" s="73" t="s">
        <v>60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</sheetData>
  <mergeCells count="10">
    <mergeCell ref="A9:K11"/>
    <mergeCell ref="A2:A4"/>
    <mergeCell ref="B2:B4"/>
    <mergeCell ref="B5:B8"/>
    <mergeCell ref="C3:C4"/>
    <mergeCell ref="J2:K3"/>
    <mergeCell ref="D2:H2"/>
    <mergeCell ref="D3:E3"/>
    <mergeCell ref="F3:G3"/>
    <mergeCell ref="H3:I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 Boldrex нерж.</vt:lpstr>
      <vt:lpstr>Прайс Boldrex прочее </vt:lpstr>
      <vt:lpstr>Прайс аксессуары</vt:lpstr>
      <vt:lpstr>Аэрозоли консерваторы</vt:lpstr>
      <vt:lpstr>Обезжириватель Boldrex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Krutykh</dc:creator>
  <cp:lastModifiedBy>Пользователь Windows</cp:lastModifiedBy>
  <cp:lastPrinted>2021-02-09T12:45:00Z</cp:lastPrinted>
  <dcterms:created xsi:type="dcterms:W3CDTF">2015-07-27T06:25:00Z</dcterms:created>
  <dcterms:modified xsi:type="dcterms:W3CDTF">2021-08-06T11:06:40Z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